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9950" windowHeight="10080"/>
  </bookViews>
  <sheets>
    <sheet name="SO 11-62-05"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11-62-05'!$A$12:$L$62</definedName>
    <definedName name="_xlnm.Print_Titles" localSheetId="0">'SO 11-62-05'!$9:$12</definedName>
    <definedName name="_xlnm.Print_Area" localSheetId="0">'SO 11-62-05'!$B$1:$L$62</definedName>
  </definedNames>
  <calcPr calcId="145621"/>
</workbook>
</file>

<file path=xl/calcChain.xml><?xml version="1.0" encoding="utf-8"?>
<calcChain xmlns="http://schemas.openxmlformats.org/spreadsheetml/2006/main">
  <c r="L46" i="1" l="1"/>
  <c r="L58" i="1" l="1"/>
  <c r="L62" i="1" s="1"/>
  <c r="L52" i="1"/>
  <c r="L56" i="1" s="1"/>
  <c r="L42" i="1"/>
  <c r="L38" i="1"/>
  <c r="L34" i="1"/>
  <c r="L30" i="1"/>
  <c r="L26" i="1"/>
  <c r="L22" i="1"/>
  <c r="L18" i="1"/>
  <c r="L14" i="1"/>
  <c r="L50" i="1" l="1"/>
  <c r="I8" i="5"/>
  <c r="H8" i="5"/>
  <c r="B14" i="1" l="1"/>
  <c r="B18" i="1" l="1"/>
  <c r="L1" i="4"/>
  <c r="L9" i="1" l="1"/>
  <c r="B9" i="1"/>
  <c r="B22" i="1" l="1"/>
  <c r="L1" i="1"/>
  <c r="F4" i="1"/>
  <c r="B26" i="1" l="1"/>
  <c r="B30" i="1" s="1"/>
  <c r="K9" i="1"/>
  <c r="B34" i="1" l="1"/>
  <c r="F5" i="1"/>
  <c r="B38" i="1" l="1"/>
  <c r="B42" i="1" s="1"/>
  <c r="B46" i="1" l="1"/>
  <c r="K2" i="1" l="1"/>
  <c r="B52" i="1"/>
  <c r="B58"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<sst xmlns="http://schemas.openxmlformats.org/spreadsheetml/2006/main" count="230" uniqueCount="146">
  <si>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</si>
  <si>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</si>
  <si>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</si>
  <si>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</si>
  <si>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</si>
  <si>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</si>
  <si>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</si>
  <si>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</si>
  <si>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</si>
  <si>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</si>
  <si>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</si>
  <si>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</si>
  <si>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</si>
  <si>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</si>
  <si>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</si>
  <si>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</si>
  <si>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</si>
  <si>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</si>
  <si>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</si>
  <si>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</si>
  <si>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</si>
  <si>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</si>
  <si>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</si>
  <si>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</si>
  <si>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</si>
  <si>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</si>
  <si>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</si>
  <si>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</si>
  <si>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</si>
  <si>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</si>
  <si>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</si>
  <si>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</si>
  <si>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</si>
  <si>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</si>
  <si>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</si>
  <si>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</si>
  <si>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</si>
  <si>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</si>
  <si>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</si>
  <si>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</si>
  <si>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</si>
  <si>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</si>
  <si>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</si>
  <si>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</si>
  <si>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</si>
  <si>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</si>
  <si>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</si>
  <si>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</si>
  <si>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</si>
  <si>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</si>
  <si>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</si>
  <si>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</si>
  <si>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</si>
  <si>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</si>
  <si>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</si>
  <si>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</si>
  <si>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</si>
  <si>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</si>
  <si>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</si>
  <si>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</si>
  <si>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</si>
  <si>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</si>
  <si>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</si>
  <si>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</si>
  <si>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</si>
  <si>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</si>
  <si>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</si>
  <si>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</si>
  <si>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</si>
  <si>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</si>
  <si>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</si>
  <si>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</si>
  <si>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</si>
  <si>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</si>
  <si>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</si>
  <si>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</si>
  <si>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</si>
  <si>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</si>
  <si>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</si>
  <si>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</si>
  <si>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</si>
  <si>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</si>
  <si>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</si>
  <si>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</si>
  <si>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</si>
  <si>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</si>
  <si>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</si>
  <si>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</si>
  <si>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</si>
  <si>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</si>
  <si>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</si>
  <si>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</si>
  <si>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</si>
  <si>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</si>
  <si>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</si>
  <si>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</si>
  <si>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</si>
  <si>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</si>
  <si>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</si>
  <si>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</si>
  <si>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Eduard Košťál</t>
  </si>
  <si>
    <t>74</t>
  </si>
  <si>
    <t>Silnoproud</t>
  </si>
  <si>
    <t>OTSKP_ŽS17</t>
  </si>
  <si>
    <t>M</t>
  </si>
  <si>
    <t>742H11</t>
  </si>
  <si>
    <t>KABEL NN ČTYŘ- A PĚTIŽÍLOVÝ CU S PLASTOVOU IZOLACÍ DO 2,5 MM2</t>
  </si>
  <si>
    <t>741172</t>
  </si>
  <si>
    <t>KRABICE (ROZVODKA) INSTALAČNÍ KABELOVÁ VE VYŠŠÍM KRYTÍ - MIN. IP 44 VČETNĚ PRŮCHODEK SE SVORKAMI 3-F DO 10 MM2</t>
  </si>
  <si>
    <t>KUS</t>
  </si>
  <si>
    <t>7434A2</t>
  </si>
  <si>
    <t>SVÍTIDLO DRÁŽNÍ LED ANTIVANDAL, MIN. IP 54, TŘÍDA II, OD 11 DO 25 W, KLASICKÁ MONTÁŽ</t>
  </si>
  <si>
    <t>LED svítidlo antivandal IP67,třída II, 17W, 1345lm</t>
  </si>
  <si>
    <t>R7434A2</t>
  </si>
  <si>
    <t>R položka</t>
  </si>
  <si>
    <t>SVÍTIDLO DRÁŽNÍ LED ANTIVANDAL S NOUZOVÝM MODULEM t=1hod, MIN. IP 54, TŘÍDA II, OD 11 DO 25 W, KLASICKÁ MONTÁŽ</t>
  </si>
  <si>
    <t>LED svítidlo antivandal s nouzovým modulem t=1hod pro venkovní použití, IP67,třída II, 17W, 1345lm</t>
  </si>
  <si>
    <t>1. Položka obsahuje:
 – zdroj a veškeré příslušenství
 – technický popis viz. projektová dokumentace
2. Položka neobsahuje:
 X
3. Způsob měření:
Udává se počet kusů kompletní konstrukce nebo práce.</t>
  </si>
  <si>
    <t>747213</t>
  </si>
  <si>
    <t>CELKOVÁ PROHLÍDKA, ZKOUŠENÍ, MĚŘENÍ A VYHOTOVENÍ VÝCHOZÍ REVIZNÍ ZPRÁVY, PRO OBJEM IN PŘES 500 DO 1000 TIS. KČ</t>
  </si>
  <si>
    <t>747301</t>
  </si>
  <si>
    <t>PROVEDENÍ PROHLÍDKY A ZKOUŠKY PRÁVNICKOU OSOBOU, VYDÁNÍ PRŮKAZU ZPŮSOBILOSTI</t>
  </si>
  <si>
    <t>747541</t>
  </si>
  <si>
    <t>MĚŘENÍ INTENZITY OSVĚTLENÍ INSTALOVANÉHO V ROZSAHU TOHOTO SO/PS</t>
  </si>
  <si>
    <t>Součet</t>
  </si>
  <si>
    <t>za  Díl</t>
  </si>
  <si>
    <t>70</t>
  </si>
  <si>
    <t>Všeobecné práce pro silnoproud a slaboproud</t>
  </si>
  <si>
    <t>015310</t>
  </si>
  <si>
    <t>POPLATKY ZA LIKVIDACŮ ODPADŮ NEKONTAMINOVANÝCH - 16 02 14  ELEKTROŠROT (VYŘAZENÁ EL. ZAŘÍZENÍ A PŘÍSTR. - AL, CU A VZ. KOVY)</t>
  </si>
  <si>
    <t>T</t>
  </si>
  <si>
    <t>0</t>
  </si>
  <si>
    <t>VŠEOBECNÉ KONSTRUKCE A PRÁCE</t>
  </si>
  <si>
    <t>SO 11-62-05</t>
  </si>
  <si>
    <t>Název SO/PS Zast. Duchcov, osvětlení podchodu</t>
  </si>
  <si>
    <t>CYKY-O 4x1,5:85m; CYKY-O 5x1,5:90m</t>
  </si>
  <si>
    <t>Viz. výkres E_03_06_116205_02</t>
  </si>
  <si>
    <t>7434A3</t>
  </si>
  <si>
    <t>SVÍTIDLO DRÁŽNÍ LED ANTIVANDAL, MIN. IP 54, TŘÍDA II, OD 26 DO 45 W, KLASICKÁ MONTÁŽ</t>
  </si>
  <si>
    <t>LED svítidlo antivandal IP67,třída II, 27W, 2053lm</t>
  </si>
  <si>
    <t>Viz. výkres E_03_06_116203_02</t>
  </si>
  <si>
    <t>703442</t>
  </si>
  <si>
    <t>ELEKTROINSTALAČNÍ TRUBKA OCELOVÁ VČETNĚ UPEVNĚNÍ A PŘÍSLUŠENSTVÍ DN PRŮMĚRU PŘES 25 DO 40 MM</t>
  </si>
  <si>
    <t>741Z08</t>
  </si>
  <si>
    <t>DEMONTÁŽ STÁVAJÍCÍ ELEKTROINSTALACE - KABELY, SVÍTIDLA, VYPÍNAČE, ZÁSUVKY, KRABICE APOD.</t>
  </si>
  <si>
    <t>M2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</si>
</sst>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40"/>
  <sheetViews>
    <sheetView showGridLines="0" tabSelected="1" view="pageBreakPreview" zoomScale="85" zoomScaleNormal="85" zoomScaleSheetLayoutView="85" workbookViewId="0">
      <pane ySplit="12" topLeftCell="A52" activePane="bottomLeft" state="frozen"/>
      <selection activeCell="B1" sqref="B1"/>
      <selection pane="bottomLeft" activeCell="F70" sqref="F7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SO 11-62-05</v>
      </c>
    </row>
    <row r="2" spans="1:15" s="18" customFormat="1" ht="57" customHeight="1" thickTop="1" thickBot="1" x14ac:dyDescent="0.3">
      <c r="B2" s="145" t="s">
        <v>11</v>
      </c>
      <c r="C2" s="146"/>
      <c r="D2" s="59"/>
      <c r="E2" s="60"/>
      <c r="F2" s="85" t="s">
        <v>94</v>
      </c>
      <c r="G2" s="57"/>
      <c r="H2" s="58"/>
      <c r="I2" s="147" t="s">
        <v>27</v>
      </c>
      <c r="J2" s="148"/>
      <c r="K2" s="121">
        <f>SUMIFS(L:L,B:B,"SOUČET")</f>
        <v>0</v>
      </c>
      <c r="L2" s="122"/>
    </row>
    <row r="3" spans="1:15" s="18" customFormat="1" ht="42.75" customHeight="1" thickTop="1" thickBot="1" x14ac:dyDescent="0.3">
      <c r="B3" s="38" t="s">
        <v>33</v>
      </c>
      <c r="C3" s="39"/>
      <c r="D3" s="41" t="s">
        <v>133</v>
      </c>
      <c r="E3" s="40"/>
      <c r="F3" s="37" t="s">
        <v>134</v>
      </c>
      <c r="G3" s="61"/>
      <c r="H3" s="62"/>
      <c r="I3" s="72"/>
      <c r="J3" s="71"/>
      <c r="K3" s="108"/>
      <c r="L3" s="109"/>
    </row>
    <row r="4" spans="1:15" s="18" customFormat="1" ht="18" customHeight="1" thickTop="1" x14ac:dyDescent="0.25">
      <c r="B4" s="127" t="s">
        <v>20</v>
      </c>
      <c r="C4" s="128"/>
      <c r="D4" s="111"/>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96</v>
      </c>
      <c r="L5" s="65"/>
    </row>
    <row r="6" spans="1:15" s="18" customFormat="1" ht="18" customHeight="1" x14ac:dyDescent="0.2">
      <c r="B6" s="16" t="s">
        <v>19</v>
      </c>
      <c r="C6" s="15"/>
      <c r="D6" s="15"/>
      <c r="E6" s="5" t="s">
        <v>99</v>
      </c>
      <c r="F6" s="112"/>
      <c r="G6" s="112"/>
      <c r="H6" s="113"/>
      <c r="I6" s="110" t="s">
        <v>23</v>
      </c>
      <c r="J6" s="111"/>
      <c r="K6" s="5" t="s">
        <v>97</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95</v>
      </c>
      <c r="G8" s="119" t="s">
        <v>100</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t="s">
        <v>101</v>
      </c>
      <c r="D13" s="7"/>
      <c r="E13" s="7"/>
      <c r="F13" s="75" t="s">
        <v>102</v>
      </c>
      <c r="G13" s="9"/>
      <c r="H13" s="9"/>
      <c r="I13" s="9"/>
      <c r="J13" s="9"/>
      <c r="K13" s="9"/>
      <c r="L13" s="20"/>
    </row>
    <row r="14" spans="1:15" s="1" customFormat="1" ht="13.5" customHeight="1" thickBot="1" x14ac:dyDescent="0.3">
      <c r="A14" s="10" t="s">
        <v>7</v>
      </c>
      <c r="B14" s="76">
        <f>1+MAX($B$13:B13)</f>
        <v>1</v>
      </c>
      <c r="C14" s="77" t="s">
        <v>105</v>
      </c>
      <c r="D14" s="77"/>
      <c r="E14" s="77" t="s">
        <v>103</v>
      </c>
      <c r="F14" s="78" t="s">
        <v>106</v>
      </c>
      <c r="G14" s="77" t="s">
        <v>104</v>
      </c>
      <c r="H14" s="82">
        <v>175</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135</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23.25" thickBot="1" x14ac:dyDescent="0.3">
      <c r="A18" s="10" t="s">
        <v>7</v>
      </c>
      <c r="B18" s="76">
        <f>1+MAX($B$13:B17)</f>
        <v>2</v>
      </c>
      <c r="C18" s="77" t="s">
        <v>107</v>
      </c>
      <c r="D18" s="77"/>
      <c r="E18" s="77" t="s">
        <v>103</v>
      </c>
      <c r="F18" s="78" t="s">
        <v>108</v>
      </c>
      <c r="G18" s="77" t="s">
        <v>109</v>
      </c>
      <c r="H18" s="82">
        <v>4</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136</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2" thickBot="1" x14ac:dyDescent="0.3">
      <c r="A22" s="10" t="s">
        <v>7</v>
      </c>
      <c r="B22" s="76">
        <f>1+MAX($B$13:B21)</f>
        <v>3</v>
      </c>
      <c r="C22" s="77" t="s">
        <v>110</v>
      </c>
      <c r="D22" s="77"/>
      <c r="E22" s="77" t="s">
        <v>103</v>
      </c>
      <c r="F22" s="78" t="s">
        <v>111</v>
      </c>
      <c r="G22" s="77" t="s">
        <v>109</v>
      </c>
      <c r="H22" s="82">
        <v>17</v>
      </c>
      <c r="I22" s="82"/>
      <c r="J22" s="82"/>
      <c r="K22" s="83"/>
      <c r="L22" s="84">
        <f>ROUND((ROUND(H22,3))*(ROUND(K22,2)),2)</f>
        <v>0</v>
      </c>
    </row>
    <row r="23" spans="1:12" s="1" customFormat="1" ht="12.75" customHeight="1" x14ac:dyDescent="0.25">
      <c r="A23" s="10" t="s">
        <v>6</v>
      </c>
      <c r="B23" s="21"/>
      <c r="C23" s="17"/>
      <c r="D23" s="17"/>
      <c r="E23" s="17"/>
      <c r="F23" s="79" t="s">
        <v>112</v>
      </c>
      <c r="G23" s="11"/>
      <c r="H23" s="11"/>
      <c r="I23" s="11"/>
      <c r="J23" s="11"/>
      <c r="K23" s="11"/>
      <c r="L23" s="22"/>
    </row>
    <row r="24" spans="1:12" s="1" customFormat="1" ht="12.75" customHeight="1" x14ac:dyDescent="0.25">
      <c r="A24" s="10" t="s">
        <v>8</v>
      </c>
      <c r="B24" s="21"/>
      <c r="C24" s="17"/>
      <c r="D24" s="17"/>
      <c r="E24" s="17"/>
      <c r="F24" s="80" t="s">
        <v>136</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23.25" thickBot="1" x14ac:dyDescent="0.3">
      <c r="A26" s="10" t="s">
        <v>7</v>
      </c>
      <c r="B26" s="76">
        <f>1+MAX($B$13:B25)</f>
        <v>4</v>
      </c>
      <c r="C26" s="77" t="s">
        <v>113</v>
      </c>
      <c r="D26" s="77"/>
      <c r="E26" s="77" t="s">
        <v>114</v>
      </c>
      <c r="F26" s="78" t="s">
        <v>115</v>
      </c>
      <c r="G26" s="77" t="s">
        <v>109</v>
      </c>
      <c r="H26" s="82">
        <v>9</v>
      </c>
      <c r="I26" s="82"/>
      <c r="J26" s="82"/>
      <c r="K26" s="83"/>
      <c r="L26" s="84">
        <f>ROUND((ROUND(H26,3))*(ROUND(K26,2)),2)</f>
        <v>0</v>
      </c>
    </row>
    <row r="27" spans="1:12" s="1" customFormat="1" ht="12.75" customHeight="1" x14ac:dyDescent="0.25">
      <c r="A27" s="10" t="s">
        <v>6</v>
      </c>
      <c r="B27" s="21"/>
      <c r="C27" s="17"/>
      <c r="D27" s="17"/>
      <c r="E27" s="17"/>
      <c r="F27" s="79" t="s">
        <v>116</v>
      </c>
      <c r="G27" s="11"/>
      <c r="H27" s="11"/>
      <c r="I27" s="11"/>
      <c r="J27" s="11"/>
      <c r="K27" s="11"/>
      <c r="L27" s="22"/>
    </row>
    <row r="28" spans="1:12" s="1" customFormat="1" ht="12.75" customHeight="1" x14ac:dyDescent="0.25">
      <c r="A28" s="10" t="s">
        <v>8</v>
      </c>
      <c r="B28" s="21"/>
      <c r="C28" s="17"/>
      <c r="D28" s="17"/>
      <c r="E28" s="17"/>
      <c r="F28" s="80" t="s">
        <v>136</v>
      </c>
      <c r="G28" s="11"/>
      <c r="H28" s="11"/>
      <c r="I28" s="11"/>
      <c r="J28" s="11"/>
      <c r="K28" s="11"/>
      <c r="L28" s="22"/>
    </row>
    <row r="29" spans="1:12" s="1" customFormat="1" ht="79.5" thickBot="1" x14ac:dyDescent="0.3">
      <c r="A29" s="10" t="s">
        <v>9</v>
      </c>
      <c r="B29" s="23"/>
      <c r="C29" s="19"/>
      <c r="D29" s="19"/>
      <c r="E29" s="19"/>
      <c r="F29" s="81" t="s">
        <v>117</v>
      </c>
      <c r="G29" s="12"/>
      <c r="H29" s="12"/>
      <c r="I29" s="12"/>
      <c r="J29" s="12"/>
      <c r="K29" s="12"/>
      <c r="L29" s="24"/>
    </row>
    <row r="30" spans="1:12" s="1" customFormat="1" ht="12" thickBot="1" x14ac:dyDescent="0.3">
      <c r="A30" s="10" t="s">
        <v>7</v>
      </c>
      <c r="B30" s="76">
        <f>1+MAX($B$13:B29)</f>
        <v>5</v>
      </c>
      <c r="C30" s="77" t="s">
        <v>137</v>
      </c>
      <c r="D30" s="77"/>
      <c r="E30" s="77" t="s">
        <v>103</v>
      </c>
      <c r="F30" s="78" t="s">
        <v>138</v>
      </c>
      <c r="G30" s="77" t="s">
        <v>109</v>
      </c>
      <c r="H30" s="82">
        <v>4</v>
      </c>
      <c r="I30" s="82"/>
      <c r="J30" s="82"/>
      <c r="K30" s="83"/>
      <c r="L30" s="84">
        <f>ROUND((ROUND(H30,3))*(ROUND(K30,2)),2)</f>
        <v>0</v>
      </c>
    </row>
    <row r="31" spans="1:12" s="1" customFormat="1" ht="12.75" customHeight="1" x14ac:dyDescent="0.25">
      <c r="A31" s="10" t="s">
        <v>6</v>
      </c>
      <c r="B31" s="21"/>
      <c r="C31" s="17"/>
      <c r="D31" s="17"/>
      <c r="E31" s="17"/>
      <c r="F31" s="79" t="s">
        <v>139</v>
      </c>
      <c r="G31" s="11"/>
      <c r="H31" s="11"/>
      <c r="I31" s="11"/>
      <c r="J31" s="11"/>
      <c r="K31" s="11"/>
      <c r="L31" s="22"/>
    </row>
    <row r="32" spans="1:12" s="1" customFormat="1" ht="12.75" customHeight="1" x14ac:dyDescent="0.25">
      <c r="A32" s="10" t="s">
        <v>8</v>
      </c>
      <c r="B32" s="21"/>
      <c r="C32" s="17"/>
      <c r="D32" s="17"/>
      <c r="E32" s="17"/>
      <c r="F32" s="80" t="s">
        <v>140</v>
      </c>
      <c r="G32" s="11"/>
      <c r="H32" s="11"/>
      <c r="I32" s="11"/>
      <c r="J32" s="11"/>
      <c r="K32" s="11"/>
      <c r="L32" s="22"/>
    </row>
    <row r="33" spans="1:12" s="1" customFormat="1" ht="12" thickBot="1" x14ac:dyDescent="0.3">
      <c r="A33" s="10" t="s">
        <v>9</v>
      </c>
      <c r="B33" s="23"/>
      <c r="C33" s="19"/>
      <c r="D33" s="19"/>
      <c r="E33" s="19"/>
      <c r="F33" s="81" t="s">
        <v>85</v>
      </c>
      <c r="G33" s="12"/>
      <c r="H33" s="12"/>
      <c r="I33" s="12"/>
      <c r="J33" s="12"/>
      <c r="K33" s="12"/>
      <c r="L33" s="24"/>
    </row>
    <row r="34" spans="1:12" s="1" customFormat="1" ht="23.25" thickBot="1" x14ac:dyDescent="0.3">
      <c r="A34" s="10" t="s">
        <v>7</v>
      </c>
      <c r="B34" s="76">
        <f>1+MAX($B$13:B33)</f>
        <v>6</v>
      </c>
      <c r="C34" s="77" t="s">
        <v>118</v>
      </c>
      <c r="D34" s="77"/>
      <c r="E34" s="77" t="s">
        <v>103</v>
      </c>
      <c r="F34" s="78" t="s">
        <v>119</v>
      </c>
      <c r="G34" s="77" t="s">
        <v>109</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25.5" customHeight="1" thickBot="1" x14ac:dyDescent="0.3">
      <c r="A38" s="10" t="s">
        <v>7</v>
      </c>
      <c r="B38" s="76">
        <f>1+MAX($B$13:B37)</f>
        <v>7</v>
      </c>
      <c r="C38" s="77" t="s">
        <v>120</v>
      </c>
      <c r="D38" s="77"/>
      <c r="E38" s="77" t="s">
        <v>103</v>
      </c>
      <c r="F38" s="78" t="s">
        <v>121</v>
      </c>
      <c r="G38" s="77" t="s">
        <v>109</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122</v>
      </c>
      <c r="D42" s="77"/>
      <c r="E42" s="77" t="s">
        <v>103</v>
      </c>
      <c r="F42" s="78" t="s">
        <v>123</v>
      </c>
      <c r="G42" s="77" t="s">
        <v>109</v>
      </c>
      <c r="H42" s="82">
        <v>1</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21.75" customHeight="1" thickBot="1" x14ac:dyDescent="0.3">
      <c r="A46" s="10" t="s">
        <v>7</v>
      </c>
      <c r="B46" s="76">
        <f>1+MAX($B$13:B45)</f>
        <v>9</v>
      </c>
      <c r="C46" s="77" t="s">
        <v>143</v>
      </c>
      <c r="D46" s="77"/>
      <c r="E46" s="77" t="s">
        <v>103</v>
      </c>
      <c r="F46" s="78" t="s">
        <v>144</v>
      </c>
      <c r="G46" s="77" t="s">
        <v>145</v>
      </c>
      <c r="H46" s="82">
        <v>300</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ht="13.5" thickBot="1" x14ac:dyDescent="0.25">
      <c r="A50" s="91"/>
      <c r="B50" s="106" t="s">
        <v>124</v>
      </c>
      <c r="C50" s="90" t="s">
        <v>125</v>
      </c>
      <c r="D50" s="89"/>
      <c r="E50" s="89"/>
      <c r="F50" s="107" t="s">
        <v>102</v>
      </c>
      <c r="G50" s="92"/>
      <c r="H50" s="92"/>
      <c r="I50" s="92"/>
      <c r="J50" s="92"/>
      <c r="K50" s="92"/>
      <c r="L50" s="93">
        <f>SUM(L14:L49)</f>
        <v>0</v>
      </c>
    </row>
    <row r="51" spans="1:12" ht="19.5" customHeight="1" thickBot="1" x14ac:dyDescent="0.25">
      <c r="A51" s="1" t="s">
        <v>32</v>
      </c>
      <c r="B51" s="98" t="s">
        <v>21</v>
      </c>
      <c r="C51" s="74" t="s">
        <v>126</v>
      </c>
      <c r="D51" s="100"/>
      <c r="E51" s="100"/>
      <c r="F51" s="99" t="s">
        <v>127</v>
      </c>
      <c r="G51" s="101"/>
      <c r="H51" s="101"/>
      <c r="I51" s="101"/>
      <c r="J51" s="101"/>
      <c r="K51" s="101"/>
      <c r="L51" s="102"/>
    </row>
    <row r="52" spans="1:12" ht="23.25" thickBot="1" x14ac:dyDescent="0.25">
      <c r="A52" s="10" t="s">
        <v>7</v>
      </c>
      <c r="B52" s="76">
        <f>1+MAX($B$13:B51)</f>
        <v>10</v>
      </c>
      <c r="C52" s="77" t="s">
        <v>141</v>
      </c>
      <c r="D52" s="77"/>
      <c r="E52" s="77" t="s">
        <v>103</v>
      </c>
      <c r="F52" s="78" t="s">
        <v>142</v>
      </c>
      <c r="G52" s="77" t="s">
        <v>104</v>
      </c>
      <c r="H52" s="82">
        <v>170</v>
      </c>
      <c r="I52" s="82"/>
      <c r="J52" s="82"/>
      <c r="K52" s="83"/>
      <c r="L52" s="84">
        <f>ROUND((ROUND(H52,3))*(ROUND(K52,2)),2)</f>
        <v>0</v>
      </c>
    </row>
    <row r="53" spans="1:12" ht="12.75" customHeight="1" x14ac:dyDescent="0.2">
      <c r="A53" s="10" t="s">
        <v>6</v>
      </c>
      <c r="B53" s="21"/>
      <c r="C53" s="17"/>
      <c r="D53" s="17"/>
      <c r="E53" s="17"/>
      <c r="F53" s="79"/>
      <c r="G53" s="11"/>
      <c r="H53" s="11"/>
      <c r="I53" s="11"/>
      <c r="J53" s="11"/>
      <c r="K53" s="11"/>
      <c r="L53" s="22"/>
    </row>
    <row r="54" spans="1:12" ht="12.75" customHeight="1" x14ac:dyDescent="0.2">
      <c r="A54" s="10" t="s">
        <v>8</v>
      </c>
      <c r="B54" s="21"/>
      <c r="C54" s="17"/>
      <c r="D54" s="17"/>
      <c r="E54" s="17"/>
      <c r="F54" s="80" t="s">
        <v>136</v>
      </c>
      <c r="G54" s="11"/>
      <c r="H54" s="11"/>
      <c r="I54" s="11"/>
      <c r="J54" s="11"/>
      <c r="K54" s="11"/>
      <c r="L54" s="22"/>
    </row>
    <row r="55" spans="1:12" ht="12.75" customHeight="1" thickBot="1" x14ac:dyDescent="0.25">
      <c r="A55" s="10" t="s">
        <v>9</v>
      </c>
      <c r="B55" s="23"/>
      <c r="C55" s="19"/>
      <c r="D55" s="19"/>
      <c r="E55" s="19"/>
      <c r="F55" s="81" t="s">
        <v>85</v>
      </c>
      <c r="G55" s="12"/>
      <c r="H55" s="12"/>
      <c r="I55" s="12"/>
      <c r="J55" s="12"/>
      <c r="K55" s="12"/>
      <c r="L55" s="24"/>
    </row>
    <row r="56" spans="1:12" ht="13.5" thickBot="1" x14ac:dyDescent="0.25">
      <c r="A56" s="103"/>
      <c r="B56" s="105" t="s">
        <v>124</v>
      </c>
      <c r="C56" s="94" t="s">
        <v>125</v>
      </c>
      <c r="D56" s="95"/>
      <c r="E56" s="95"/>
      <c r="F56" s="95" t="s">
        <v>127</v>
      </c>
      <c r="G56" s="96"/>
      <c r="H56" s="96"/>
      <c r="I56" s="96"/>
      <c r="J56" s="96"/>
      <c r="K56" s="96"/>
      <c r="L56" s="97">
        <f>SUM(L52:L55)</f>
        <v>0</v>
      </c>
    </row>
    <row r="57" spans="1:12" ht="19.5" customHeight="1" thickBot="1" x14ac:dyDescent="0.25">
      <c r="A57" s="1" t="s">
        <v>32</v>
      </c>
      <c r="B57" s="98" t="s">
        <v>21</v>
      </c>
      <c r="C57" s="74" t="s">
        <v>131</v>
      </c>
      <c r="D57" s="100"/>
      <c r="E57" s="100"/>
      <c r="F57" s="99" t="s">
        <v>132</v>
      </c>
      <c r="G57" s="101"/>
      <c r="H57" s="101"/>
      <c r="I57" s="101"/>
      <c r="J57" s="101"/>
      <c r="K57" s="101"/>
      <c r="L57" s="102"/>
    </row>
    <row r="58" spans="1:12" ht="23.25" thickBot="1" x14ac:dyDescent="0.25">
      <c r="A58" s="10" t="s">
        <v>7</v>
      </c>
      <c r="B58" s="76">
        <f>1+MAX($B$13:B57)</f>
        <v>11</v>
      </c>
      <c r="C58" s="77" t="s">
        <v>128</v>
      </c>
      <c r="D58" s="77"/>
      <c r="E58" s="77" t="s">
        <v>103</v>
      </c>
      <c r="F58" s="78" t="s">
        <v>129</v>
      </c>
      <c r="G58" s="77" t="s">
        <v>130</v>
      </c>
      <c r="H58" s="82">
        <v>0.2</v>
      </c>
      <c r="I58" s="82"/>
      <c r="J58" s="82"/>
      <c r="K58" s="83"/>
      <c r="L58" s="84">
        <f>ROUND((ROUND(H58,3))*(ROUND(K58,2)),2)</f>
        <v>0</v>
      </c>
    </row>
    <row r="59" spans="1:12" ht="12.75" customHeight="1" x14ac:dyDescent="0.2">
      <c r="A59" s="10" t="s">
        <v>6</v>
      </c>
      <c r="B59" s="21"/>
      <c r="C59" s="17"/>
      <c r="D59" s="17"/>
      <c r="E59" s="17"/>
      <c r="F59" s="79"/>
      <c r="G59" s="11"/>
      <c r="H59" s="11"/>
      <c r="I59" s="11"/>
      <c r="J59" s="11"/>
      <c r="K59" s="11"/>
      <c r="L59" s="22"/>
    </row>
    <row r="60" spans="1:12" ht="12.75" customHeight="1" x14ac:dyDescent="0.2">
      <c r="A60" s="10" t="s">
        <v>8</v>
      </c>
      <c r="B60" s="21"/>
      <c r="C60" s="17"/>
      <c r="D60" s="17"/>
      <c r="E60" s="17"/>
      <c r="F60" s="80"/>
      <c r="G60" s="11"/>
      <c r="H60" s="11"/>
      <c r="I60" s="11"/>
      <c r="J60" s="11"/>
      <c r="K60" s="11"/>
      <c r="L60" s="22"/>
    </row>
    <row r="61" spans="1:12" ht="12.75" customHeight="1" thickBot="1" x14ac:dyDescent="0.25">
      <c r="A61" s="10" t="s">
        <v>9</v>
      </c>
      <c r="B61" s="23"/>
      <c r="C61" s="19"/>
      <c r="D61" s="19"/>
      <c r="E61" s="19"/>
      <c r="F61" s="81" t="s">
        <v>85</v>
      </c>
      <c r="G61" s="12"/>
      <c r="H61" s="12"/>
      <c r="I61" s="12"/>
      <c r="J61" s="12"/>
      <c r="K61" s="12"/>
      <c r="L61" s="24"/>
    </row>
    <row r="62" spans="1:12" ht="13.5" thickBot="1" x14ac:dyDescent="0.25">
      <c r="A62" s="103"/>
      <c r="B62" s="104" t="s">
        <v>124</v>
      </c>
      <c r="C62" s="90" t="s">
        <v>125</v>
      </c>
      <c r="D62" s="89"/>
      <c r="E62" s="89"/>
      <c r="F62" s="89" t="s">
        <v>132</v>
      </c>
      <c r="G62" s="92"/>
      <c r="H62" s="92"/>
      <c r="I62" s="92"/>
      <c r="J62" s="92"/>
      <c r="K62" s="92"/>
      <c r="L62" s="93">
        <f>SUM(L58:L61)</f>
        <v>0</v>
      </c>
    </row>
    <row r="1039" spans="2:12" ht="12" thickBot="1" x14ac:dyDescent="0.25">
      <c r="B1039" s="86"/>
      <c r="C1039" s="86"/>
      <c r="D1039" s="86"/>
      <c r="E1039" s="86"/>
      <c r="F1039" s="86"/>
      <c r="G1039" s="87"/>
      <c r="H1039" s="87"/>
      <c r="I1039" s="87"/>
      <c r="J1039" s="87"/>
      <c r="K1039" s="87"/>
      <c r="L1039" s="87"/>
    </row>
    <row r="1040" spans="2:12" ht="12" thickTop="1" x14ac:dyDescent="0.2"/>
  </sheetData>
  <sheetProtection formatCells="0" formatColumns="0" formatRows="0" insertColumns="0" insertRows="0" deleteColumns="0" deleteRows="0" sort="0" autoFilter="0"/>
  <autoFilter ref="A12:L6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406" yWindow="260"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32 F20 F28 F24 F36 F40 F44 F54 F60 F4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5 F39 F43 F59 F53 F31 F47"/>
    <dataValidation allowBlank="1" showInputMessage="1" showErrorMessage="1" promptTitle="Název položky" prompt="Přesný název položky dle cenové soustavy, nebo vlastní název v případě položky mimo cenovou soustavu." sqref="F14 F18 F22 F26 F34 F38 F42 F30 F52 F58 F4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69" max="11" man="1"/>
  </rowBreaks>
  <drawing r:id="rId2"/>
  <legacyDrawing r:id="rId3"/>
  <extLst>
    <ext xmlns:x14="http://schemas.microsoft.com/office/spreadsheetml/2009/9/main" uri="{CCE6A557-97BC-4b89-ADB6-D9C93CAAB3DF}">
      <x14:dataValidations xmlns:xm="http://schemas.microsoft.com/office/excel/2006/main" xWindow="1406" yWindow="26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11-62-05</vt:lpstr>
      <vt:lpstr>Kategorie monitoringu</vt:lpstr>
      <vt:lpstr>hide</vt:lpstr>
      <vt:lpstr>změny</vt:lpstr>
      <vt:lpstr>'SO 11-62-05'!Názvy_tisku</vt:lpstr>
      <vt:lpstr>'SO 11-62-05'!Oblast_tisku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2018-06-26T10:00:54Z</cp:lastPrinted>
  <dcterms:created xsi:type="dcterms:W3CDTF">2015-03-16T09:47:49Z</dcterms:created>
  <dcterms:modified xsi:type="dcterms:W3CDTF">2018-06-26T10:01:18Z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